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####################2016 edition\Troy tax return problems\Tax return problem 7 reviewed\final\"/>
    </mc:Choice>
  </mc:AlternateContent>
  <bookViews>
    <workbookView xWindow="240" yWindow="45" windowWidth="20115" windowHeight="7995"/>
  </bookViews>
  <sheets>
    <sheet name="Book-Tax Reconciliation" sheetId="1" r:id="rId1"/>
  </sheets>
  <definedNames>
    <definedName name="_xlnm.Print_Area" localSheetId="0">'Book-Tax Reconciliation'!$A$1:$K$55</definedName>
  </definedNames>
  <calcPr calcId="152511" concurrentCalc="0"/>
</workbook>
</file>

<file path=xl/calcChain.xml><?xml version="1.0" encoding="utf-8"?>
<calcChain xmlns="http://schemas.openxmlformats.org/spreadsheetml/2006/main">
  <c r="I21" i="1" l="1"/>
  <c r="I20" i="1"/>
  <c r="I19" i="1"/>
  <c r="E51" i="1"/>
  <c r="I51" i="1"/>
  <c r="I47" i="1"/>
  <c r="I33" i="1"/>
  <c r="I13" i="1"/>
  <c r="I15" i="1"/>
  <c r="E58" i="1"/>
  <c r="G58" i="1"/>
  <c r="I40" i="1"/>
  <c r="I29" i="1"/>
  <c r="I35" i="1"/>
  <c r="I14" i="1"/>
  <c r="I39" i="1"/>
  <c r="I38" i="1"/>
  <c r="I37" i="1"/>
  <c r="I36" i="1"/>
  <c r="I34" i="1"/>
  <c r="I32" i="1"/>
  <c r="I31" i="1"/>
  <c r="I30" i="1"/>
  <c r="I28" i="1"/>
  <c r="I27" i="1"/>
  <c r="I26" i="1"/>
  <c r="I25" i="1"/>
  <c r="I24" i="1"/>
  <c r="I23" i="1"/>
  <c r="I22" i="1"/>
  <c r="I18" i="1"/>
  <c r="I12" i="1"/>
  <c r="I11" i="1"/>
  <c r="I8" i="1"/>
  <c r="I7" i="1"/>
  <c r="I6" i="1"/>
  <c r="C9" i="1"/>
  <c r="C16" i="1"/>
  <c r="C41" i="1"/>
  <c r="K20" i="1"/>
  <c r="G60" i="1"/>
  <c r="I9" i="1"/>
  <c r="I16" i="1"/>
  <c r="C43" i="1"/>
  <c r="C53" i="1"/>
  <c r="I41" i="1"/>
  <c r="I43" i="1"/>
  <c r="I45" i="1"/>
  <c r="I49" i="1"/>
  <c r="I53" i="1"/>
</calcChain>
</file>

<file path=xl/comments1.xml><?xml version="1.0" encoding="utf-8"?>
<comments xmlns="http://schemas.openxmlformats.org/spreadsheetml/2006/main">
  <authors>
    <author>Troy</author>
  </authors>
  <commentList>
    <comment ref="E14" authorId="0" shapeId="0">
      <text>
        <r>
          <rPr>
            <b/>
            <sz val="9"/>
            <color indexed="81"/>
            <rFont val="Tahoma"/>
            <charset val="1"/>
          </rPr>
          <t>Tax-exempt</t>
        </r>
      </text>
    </comment>
    <comment ref="G15" authorId="0" shapeId="0">
      <text>
        <r>
          <rPr>
            <b/>
            <sz val="9"/>
            <color indexed="81"/>
            <rFont val="Tahoma"/>
            <family val="2"/>
          </rPr>
          <t>capital loss suspended because no capital gains.  C/F.</t>
        </r>
      </text>
    </comment>
    <comment ref="E19" authorId="0" shapeId="0">
      <text>
        <r>
          <rPr>
            <b/>
            <sz val="9"/>
            <color indexed="81"/>
            <rFont val="Tahoma"/>
            <family val="2"/>
          </rPr>
          <t>267 disallowance from 2013 allowed in 2014 when paid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</rPr>
          <t>267 disallowance in 2014 because related party accrual</t>
        </r>
      </text>
    </comment>
    <comment ref="E20" authorId="0" shapeId="0">
      <text>
        <r>
          <rPr>
            <b/>
            <sz val="9"/>
            <color indexed="81"/>
            <rFont val="Tahoma"/>
            <family val="2"/>
          </rPr>
          <t>267 disallowance from 2013 allowed in 2014 when paid</t>
        </r>
      </text>
    </comment>
    <comment ref="E21" authorId="0" shapeId="0">
      <text>
        <r>
          <rPr>
            <b/>
            <sz val="9"/>
            <color indexed="81"/>
            <rFont val="Tahoma"/>
            <family val="2"/>
          </rPr>
          <t>2013 Economic Performance</t>
        </r>
      </text>
    </comment>
    <comment ref="G21" authorId="0" shapeId="0">
      <text>
        <r>
          <rPr>
            <b/>
            <sz val="9"/>
            <color indexed="81"/>
            <rFont val="Tahoma"/>
            <family val="2"/>
          </rPr>
          <t xml:space="preserve">2014 Economic Performance limitation
</t>
        </r>
      </text>
    </comment>
    <comment ref="G23" authorId="0" shapeId="0">
      <text>
        <r>
          <rPr>
            <b/>
            <sz val="9"/>
            <color indexed="81"/>
            <rFont val="Tahoma"/>
            <family val="2"/>
          </rPr>
          <t>12/31/13 $32,000
12/31/14 $41,000
Diff $9k U</t>
        </r>
      </text>
    </comment>
    <comment ref="E29" authorId="0" shapeId="0">
      <text>
        <r>
          <rPr>
            <b/>
            <sz val="9"/>
            <color indexed="81"/>
            <rFont val="Tahoma"/>
            <family val="2"/>
          </rPr>
          <t>$350,000 given _+ 2014 Bonus of $420,000 +30,136 first year on residual  MQ convention.</t>
        </r>
      </text>
    </comment>
    <comment ref="G29" authorId="0" shapeId="0">
      <text>
        <r>
          <rPr>
            <b/>
            <sz val="9"/>
            <color indexed="81"/>
            <rFont val="Tahoma"/>
            <family val="2"/>
          </rPr>
          <t xml:space="preserve">Book depreciation
</t>
        </r>
      </text>
    </comment>
    <comment ref="G35" authorId="0" shapeId="0">
      <text>
        <r>
          <rPr>
            <b/>
            <sz val="9"/>
            <color indexed="81"/>
            <rFont val="Tahoma"/>
            <family val="2"/>
          </rPr>
          <t>50% disallowance</t>
        </r>
      </text>
    </comment>
    <comment ref="E37" authorId="0" shapeId="0">
      <text>
        <r>
          <rPr>
            <b/>
            <sz val="9"/>
            <color indexed="81"/>
            <rFont val="Tahoma"/>
            <family val="2"/>
          </rPr>
          <t>Payment liability..meets 12 month pre-payment rule</t>
        </r>
      </text>
    </comment>
    <comment ref="E40" authorId="0" shapeId="0">
      <text>
        <r>
          <rPr>
            <b/>
            <sz val="9"/>
            <color indexed="81"/>
            <rFont val="Tahoma"/>
            <charset val="1"/>
          </rPr>
          <t>Federal income tax benefit is not included in taxable income</t>
        </r>
      </text>
    </comment>
    <comment ref="G47" authorId="0" shapeId="0">
      <text>
        <r>
          <rPr>
            <b/>
            <sz val="9"/>
            <color indexed="81"/>
            <rFont val="Tahoma"/>
            <family val="2"/>
          </rPr>
          <t>Limited to zero because of net loss.</t>
        </r>
      </text>
    </comment>
    <comment ref="E51" authorId="0" shapeId="0">
      <text>
        <r>
          <rPr>
            <b/>
            <sz val="9"/>
            <color indexed="81"/>
            <rFont val="Tahoma"/>
            <family val="2"/>
          </rPr>
          <t>Not limited because of overall net loss W/O DRD</t>
        </r>
      </text>
    </comment>
  </commentList>
</comments>
</file>

<file path=xl/sharedStrings.xml><?xml version="1.0" encoding="utf-8"?>
<sst xmlns="http://schemas.openxmlformats.org/spreadsheetml/2006/main" count="53" uniqueCount="52">
  <si>
    <t>Description</t>
  </si>
  <si>
    <t>(Dr)/Cr</t>
  </si>
  <si>
    <t>Book Income</t>
  </si>
  <si>
    <t>Book-Tax Adjustments</t>
  </si>
  <si>
    <t>(Dr)</t>
  </si>
  <si>
    <t>Cr</t>
  </si>
  <si>
    <t>Taxable Income</t>
  </si>
  <si>
    <t>Revenue from sales</t>
  </si>
  <si>
    <t>Less: Returns</t>
  </si>
  <si>
    <t>Gross profit</t>
  </si>
  <si>
    <t>Less: Cost of goods sold</t>
  </si>
  <si>
    <t>Other Income:</t>
  </si>
  <si>
    <t>Dividend income</t>
  </si>
  <si>
    <t>Municpal bond interest income</t>
  </si>
  <si>
    <t>Expenses:</t>
  </si>
  <si>
    <t>Employee salaries</t>
  </si>
  <si>
    <t>Repairs and mainteannce</t>
  </si>
  <si>
    <t>Bad debts</t>
  </si>
  <si>
    <t>Rent</t>
  </si>
  <si>
    <t>Payroll taxes</t>
  </si>
  <si>
    <t>Interest expense</t>
  </si>
  <si>
    <t>Depreciation</t>
  </si>
  <si>
    <t>Office supplies</t>
  </si>
  <si>
    <t>Employee training</t>
  </si>
  <si>
    <t>Advertising</t>
  </si>
  <si>
    <t>Meals and entertainment</t>
  </si>
  <si>
    <t>Travel</t>
  </si>
  <si>
    <t>Insurance</t>
  </si>
  <si>
    <t>Utilities</t>
  </si>
  <si>
    <t>Telephone</t>
  </si>
  <si>
    <t>Taxable income before DRD</t>
  </si>
  <si>
    <t>Dividends received deduction (DRD)</t>
  </si>
  <si>
    <t>Licensing fees</t>
  </si>
  <si>
    <t>Property taxes</t>
  </si>
  <si>
    <t>Book-Tax Reconciliation</t>
  </si>
  <si>
    <t>Tie-Out</t>
  </si>
  <si>
    <t>Express Catering, Inc.</t>
  </si>
  <si>
    <t>Interest income-Bank</t>
  </si>
  <si>
    <t>Interest Income-US Treasury</t>
  </si>
  <si>
    <t>Employee benefits</t>
  </si>
  <si>
    <t>Charitable contribution</t>
  </si>
  <si>
    <t>Total expenses before DRD/NOL/Charitable</t>
  </si>
  <si>
    <t>Taxable income before DRD/NOL/Charitable</t>
  </si>
  <si>
    <t>Taxable income for charitable purposes</t>
  </si>
  <si>
    <t>Charitable contribution (down below)</t>
  </si>
  <si>
    <t>Employee salaries (Accrued Wages)</t>
  </si>
  <si>
    <t>Employee salaries (Accrued Bonuses)</t>
  </si>
  <si>
    <t>Employee salaries (Accrued Vacation)</t>
  </si>
  <si>
    <t>Total Income</t>
  </si>
  <si>
    <t>Book/taxable income (loss)</t>
  </si>
  <si>
    <t>Loss on sale of Apple, Inc. stock</t>
  </si>
  <si>
    <t>Federal tax (expense)/benefit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</si>
</sst>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charset val="1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0" fontId="0" fillId="0" borderId="0" xfId="0" applyFont="1"/>
    <xf numFmtId="41" fontId="0" fillId="0" borderId="0" xfId="0" applyNumberFormat="1"/>
    <xf numFmtId="41" fontId="0" fillId="0" borderId="1" xfId="0" applyNumberFormat="1" applyBorder="1"/>
    <xf numFmtId="41" fontId="0" fillId="0" borderId="0" xfId="0" applyNumberFormat="1" applyBorder="1"/>
    <xf numFmtId="41" fontId="0" fillId="0" borderId="2" xfId="0" applyNumberFormat="1" applyBorder="1"/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0" fillId="0" borderId="3" xfId="0" applyBorder="1"/>
    <xf numFmtId="0" fontId="0" fillId="0" borderId="4" xfId="0" applyBorder="1"/>
    <xf numFmtId="41" fontId="0" fillId="0" borderId="4" xfId="0" applyNumberFormat="1" applyBorder="1"/>
    <xf numFmtId="41" fontId="0" fillId="0" borderId="5" xfId="0" applyNumberFormat="1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1" xfId="0" applyBorder="1"/>
    <xf numFmtId="41" fontId="0" fillId="0" borderId="9" xfId="0" applyNumberFormat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17</xdr:row>
      <xdr:rowOff>9525</xdr:rowOff>
    </xdr:from>
    <xdr:to>
      <xdr:col>10</xdr:col>
      <xdr:colOff>55244</xdr:colOff>
      <xdr:row>21</xdr:row>
      <xdr:rowOff>47625</xdr:rowOff>
    </xdr:to>
    <xdr:sp macro="" textlink="">
      <xdr:nvSpPr>
        <xdr:cNvPr id="2" name="Right Brace 1"/>
        <xdr:cNvSpPr/>
      </xdr:nvSpPr>
      <xdr:spPr>
        <a:xfrm>
          <a:off x="9172575" y="3390900"/>
          <a:ext cx="45719" cy="80010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abSelected="1" topLeftCell="A34" workbookViewId="0">
      <selection activeCell="E40" sqref="E40"/>
    </sheetView>
  </sheetViews>
  <sheetFormatPr defaultRowHeight="15" x14ac:dyDescent="0.25"/>
  <cols>
    <col min="1" max="1" width="40.42578125" bestFit="1" customWidth="1"/>
    <col min="2" max="2" width="0.5703125" customWidth="1"/>
    <col min="3" max="3" width="27.7109375" customWidth="1"/>
    <col min="4" max="4" width="0.42578125" customWidth="1"/>
    <col min="5" max="5" width="20.42578125" customWidth="1"/>
    <col min="6" max="6" width="0.85546875" customWidth="1"/>
    <col min="7" max="7" width="20.28515625" customWidth="1"/>
    <col min="8" max="8" width="0.5703125" customWidth="1"/>
    <col min="9" max="9" width="25.42578125" customWidth="1"/>
    <col min="10" max="10" width="0.7109375" customWidth="1"/>
    <col min="11" max="11" width="19.85546875" customWidth="1"/>
    <col min="12" max="12" width="0.7109375" customWidth="1"/>
  </cols>
  <sheetData>
    <row r="1" spans="1:9" ht="18.75" x14ac:dyDescent="0.3">
      <c r="A1" s="9" t="s">
        <v>36</v>
      </c>
    </row>
    <row r="2" spans="1:9" ht="18.75" x14ac:dyDescent="0.3">
      <c r="A2" s="10">
        <v>42004</v>
      </c>
    </row>
    <row r="3" spans="1:9" ht="18.75" x14ac:dyDescent="0.3">
      <c r="A3" s="9" t="s">
        <v>34</v>
      </c>
    </row>
    <row r="4" spans="1:9" x14ac:dyDescent="0.25">
      <c r="A4" s="1"/>
      <c r="B4" s="1"/>
      <c r="C4" s="1" t="s">
        <v>2</v>
      </c>
      <c r="D4" s="1"/>
      <c r="E4" s="21" t="s">
        <v>3</v>
      </c>
      <c r="F4" s="21"/>
      <c r="G4" s="21"/>
      <c r="H4" s="1"/>
      <c r="I4" s="1" t="s">
        <v>6</v>
      </c>
    </row>
    <row r="5" spans="1:9" x14ac:dyDescent="0.25">
      <c r="A5" s="2" t="s">
        <v>0</v>
      </c>
      <c r="B5" s="1"/>
      <c r="C5" s="2" t="s">
        <v>1</v>
      </c>
      <c r="D5" s="1"/>
      <c r="E5" s="2" t="s">
        <v>4</v>
      </c>
      <c r="F5" s="1"/>
      <c r="G5" s="2" t="s">
        <v>5</v>
      </c>
      <c r="H5" s="1"/>
      <c r="I5" s="2" t="s">
        <v>1</v>
      </c>
    </row>
    <row r="6" spans="1:9" x14ac:dyDescent="0.25">
      <c r="A6" t="s">
        <v>7</v>
      </c>
      <c r="C6" s="5">
        <v>2925000</v>
      </c>
      <c r="D6" s="5"/>
      <c r="E6" s="5"/>
      <c r="F6" s="5"/>
      <c r="G6" s="5"/>
      <c r="H6" s="5"/>
      <c r="I6" s="5">
        <f>+C6+E6+G6</f>
        <v>2925000</v>
      </c>
    </row>
    <row r="7" spans="1:9" x14ac:dyDescent="0.25">
      <c r="A7" t="s">
        <v>8</v>
      </c>
      <c r="C7" s="5">
        <v>-8500</v>
      </c>
      <c r="D7" s="5"/>
      <c r="E7" s="5"/>
      <c r="F7" s="5"/>
      <c r="G7" s="5"/>
      <c r="H7" s="5"/>
      <c r="I7" s="5">
        <f>+C7+E7+G7</f>
        <v>-8500</v>
      </c>
    </row>
    <row r="8" spans="1:9" x14ac:dyDescent="0.25">
      <c r="A8" t="s">
        <v>10</v>
      </c>
      <c r="C8" s="6">
        <v>-1129850</v>
      </c>
      <c r="D8" s="5"/>
      <c r="E8" s="5"/>
      <c r="F8" s="5"/>
      <c r="G8" s="5"/>
      <c r="H8" s="5"/>
      <c r="I8" s="6">
        <f>+C8+E8+G8</f>
        <v>-1129850</v>
      </c>
    </row>
    <row r="9" spans="1:9" x14ac:dyDescent="0.25">
      <c r="A9" s="3" t="s">
        <v>9</v>
      </c>
      <c r="C9" s="5">
        <f>SUM(C6:C8)</f>
        <v>1786650</v>
      </c>
      <c r="D9" s="5"/>
      <c r="E9" s="5"/>
      <c r="F9" s="5"/>
      <c r="G9" s="5"/>
      <c r="H9" s="5"/>
      <c r="I9" s="5">
        <f>SUM(I6:I8)</f>
        <v>1786650</v>
      </c>
    </row>
    <row r="10" spans="1:9" x14ac:dyDescent="0.25">
      <c r="A10" s="1" t="s">
        <v>11</v>
      </c>
      <c r="C10" s="5"/>
      <c r="D10" s="5"/>
      <c r="E10" s="5"/>
      <c r="F10" s="5"/>
      <c r="G10" s="5"/>
      <c r="H10" s="5"/>
      <c r="I10" s="5"/>
    </row>
    <row r="11" spans="1:9" x14ac:dyDescent="0.25">
      <c r="A11" t="s">
        <v>12</v>
      </c>
      <c r="C11" s="5">
        <v>2800</v>
      </c>
      <c r="D11" s="5"/>
      <c r="E11" s="5"/>
      <c r="F11" s="5"/>
      <c r="G11" s="5"/>
      <c r="H11" s="5"/>
      <c r="I11" s="5">
        <f>+C11+E11+G11</f>
        <v>2800</v>
      </c>
    </row>
    <row r="12" spans="1:9" x14ac:dyDescent="0.25">
      <c r="A12" t="s">
        <v>37</v>
      </c>
      <c r="C12" s="5">
        <v>150</v>
      </c>
      <c r="D12" s="5"/>
      <c r="E12" s="5"/>
      <c r="F12" s="5"/>
      <c r="G12" s="5"/>
      <c r="H12" s="5"/>
      <c r="I12" s="5">
        <f>+C12+E12+G12</f>
        <v>150</v>
      </c>
    </row>
    <row r="13" spans="1:9" x14ac:dyDescent="0.25">
      <c r="A13" t="s">
        <v>38</v>
      </c>
      <c r="C13" s="5">
        <v>3000</v>
      </c>
      <c r="D13" s="5"/>
      <c r="E13" s="5"/>
      <c r="F13" s="5"/>
      <c r="G13" s="5"/>
      <c r="H13" s="5"/>
      <c r="I13" s="5">
        <f>+C13+E13+G13</f>
        <v>3000</v>
      </c>
    </row>
    <row r="14" spans="1:9" x14ac:dyDescent="0.25">
      <c r="A14" t="s">
        <v>13</v>
      </c>
      <c r="C14" s="7">
        <v>1400</v>
      </c>
      <c r="D14" s="5"/>
      <c r="E14" s="5">
        <v>-1400</v>
      </c>
      <c r="F14" s="5"/>
      <c r="G14" s="5"/>
      <c r="H14" s="5"/>
      <c r="I14" s="7">
        <f>+C14+E14+G14</f>
        <v>0</v>
      </c>
    </row>
    <row r="15" spans="1:9" x14ac:dyDescent="0.25">
      <c r="A15" t="s">
        <v>50</v>
      </c>
      <c r="C15" s="6">
        <v>-30000</v>
      </c>
      <c r="D15" s="5"/>
      <c r="E15" s="5"/>
      <c r="F15" s="5"/>
      <c r="G15" s="5">
        <v>30000</v>
      </c>
      <c r="H15" s="5"/>
      <c r="I15" s="6">
        <f>+C15+E15+G15</f>
        <v>0</v>
      </c>
    </row>
    <row r="16" spans="1:9" x14ac:dyDescent="0.25">
      <c r="A16" s="3" t="s">
        <v>48</v>
      </c>
      <c r="C16" s="5">
        <f>SUM(C11:C15)+C9</f>
        <v>1764000</v>
      </c>
      <c r="D16" s="5"/>
      <c r="E16" s="5"/>
      <c r="F16" s="5"/>
      <c r="G16" s="5"/>
      <c r="H16" s="5"/>
      <c r="I16" s="5">
        <f>SUM(I11:I15)+I9</f>
        <v>1792600</v>
      </c>
    </row>
    <row r="17" spans="1:11" x14ac:dyDescent="0.25">
      <c r="A17" s="1" t="s">
        <v>14</v>
      </c>
      <c r="C17" s="5"/>
      <c r="D17" s="5"/>
      <c r="E17" s="5"/>
      <c r="F17" s="5"/>
      <c r="G17" s="5"/>
      <c r="H17" s="5"/>
      <c r="I17" s="5"/>
    </row>
    <row r="18" spans="1:11" x14ac:dyDescent="0.25">
      <c r="A18" t="s">
        <v>15</v>
      </c>
      <c r="C18" s="5">
        <v>-743500</v>
      </c>
      <c r="D18" s="5"/>
      <c r="E18" s="5"/>
      <c r="F18" s="5"/>
      <c r="G18" s="5"/>
      <c r="H18" s="5"/>
      <c r="I18" s="5">
        <f>+C18+E18+G18</f>
        <v>-743500</v>
      </c>
    </row>
    <row r="19" spans="1:11" x14ac:dyDescent="0.25">
      <c r="A19" t="s">
        <v>45</v>
      </c>
      <c r="C19" s="5">
        <v>0</v>
      </c>
      <c r="D19" s="5"/>
      <c r="E19" s="5">
        <v>-44500</v>
      </c>
      <c r="F19" s="5"/>
      <c r="G19" s="5">
        <v>51500</v>
      </c>
      <c r="H19" s="5"/>
      <c r="I19" s="5">
        <f t="shared" ref="I19:I21" si="0">+C19+E19+G19</f>
        <v>7000</v>
      </c>
    </row>
    <row r="20" spans="1:11" x14ac:dyDescent="0.25">
      <c r="A20" t="s">
        <v>46</v>
      </c>
      <c r="C20" s="5">
        <v>0</v>
      </c>
      <c r="D20" s="5"/>
      <c r="E20" s="5">
        <v>-45000</v>
      </c>
      <c r="F20" s="5"/>
      <c r="G20" s="5">
        <v>0</v>
      </c>
      <c r="H20" s="5"/>
      <c r="I20" s="5">
        <f t="shared" si="0"/>
        <v>-45000</v>
      </c>
      <c r="K20" s="5">
        <f>+I18+I19+I20+I21</f>
        <v>-771000</v>
      </c>
    </row>
    <row r="21" spans="1:11" x14ac:dyDescent="0.25">
      <c r="A21" t="s">
        <v>47</v>
      </c>
      <c r="C21" s="5">
        <v>0</v>
      </c>
      <c r="D21" s="5"/>
      <c r="E21" s="5">
        <v>-62500</v>
      </c>
      <c r="F21" s="5"/>
      <c r="G21" s="5">
        <v>73000</v>
      </c>
      <c r="H21" s="5"/>
      <c r="I21" s="5">
        <f t="shared" si="0"/>
        <v>10500</v>
      </c>
    </row>
    <row r="22" spans="1:11" x14ac:dyDescent="0.25">
      <c r="A22" t="s">
        <v>16</v>
      </c>
      <c r="C22" s="5">
        <v>-19000</v>
      </c>
      <c r="D22" s="5"/>
      <c r="E22" s="5"/>
      <c r="F22" s="5"/>
      <c r="G22" s="5"/>
      <c r="H22" s="5"/>
      <c r="I22" s="5">
        <f t="shared" ref="I22:I40" si="1">+C22+E22+G22</f>
        <v>-19000</v>
      </c>
    </row>
    <row r="23" spans="1:11" x14ac:dyDescent="0.25">
      <c r="A23" t="s">
        <v>17</v>
      </c>
      <c r="C23" s="5">
        <v>-44000</v>
      </c>
      <c r="D23" s="5"/>
      <c r="E23" s="5"/>
      <c r="F23" s="5"/>
      <c r="G23" s="5">
        <v>9000</v>
      </c>
      <c r="H23" s="5"/>
      <c r="I23" s="5">
        <f t="shared" si="1"/>
        <v>-35000</v>
      </c>
    </row>
    <row r="24" spans="1:11" x14ac:dyDescent="0.25">
      <c r="A24" t="s">
        <v>18</v>
      </c>
      <c r="C24" s="5">
        <v>-230000</v>
      </c>
      <c r="D24" s="5"/>
      <c r="E24" s="5"/>
      <c r="F24" s="5"/>
      <c r="G24" s="5"/>
      <c r="H24" s="5"/>
      <c r="I24" s="5">
        <f t="shared" si="1"/>
        <v>-230000</v>
      </c>
    </row>
    <row r="25" spans="1:11" x14ac:dyDescent="0.25">
      <c r="A25" t="s">
        <v>19</v>
      </c>
      <c r="C25" s="5">
        <v>-60000</v>
      </c>
      <c r="D25" s="5"/>
      <c r="E25" s="5"/>
      <c r="F25" s="5"/>
      <c r="G25" s="5"/>
      <c r="H25" s="5"/>
      <c r="I25" s="5">
        <f t="shared" si="1"/>
        <v>-60000</v>
      </c>
    </row>
    <row r="26" spans="1:11" x14ac:dyDescent="0.25">
      <c r="A26" t="s">
        <v>32</v>
      </c>
      <c r="C26" s="5">
        <v>-4500</v>
      </c>
      <c r="D26" s="5"/>
      <c r="E26" s="5"/>
      <c r="F26" s="5"/>
      <c r="G26" s="5"/>
      <c r="H26" s="5"/>
      <c r="I26" s="5">
        <f t="shared" si="1"/>
        <v>-4500</v>
      </c>
    </row>
    <row r="27" spans="1:11" x14ac:dyDescent="0.25">
      <c r="A27" t="s">
        <v>33</v>
      </c>
      <c r="C27" s="5">
        <v>-12500</v>
      </c>
      <c r="D27" s="5"/>
      <c r="E27" s="5"/>
      <c r="F27" s="5"/>
      <c r="G27" s="5"/>
      <c r="H27" s="5"/>
      <c r="I27" s="5">
        <f t="shared" si="1"/>
        <v>-12500</v>
      </c>
    </row>
    <row r="28" spans="1:11" x14ac:dyDescent="0.25">
      <c r="A28" t="s">
        <v>20</v>
      </c>
      <c r="C28" s="5">
        <v>-140000</v>
      </c>
      <c r="D28" s="5"/>
      <c r="E28" s="5"/>
      <c r="F28" s="5"/>
      <c r="G28" s="5"/>
      <c r="H28" s="5"/>
      <c r="I28" s="5">
        <f t="shared" si="1"/>
        <v>-140000</v>
      </c>
    </row>
    <row r="29" spans="1:11" x14ac:dyDescent="0.25">
      <c r="A29" t="s">
        <v>21</v>
      </c>
      <c r="C29" s="5">
        <v>-278500</v>
      </c>
      <c r="D29" s="5"/>
      <c r="E29" s="5">
        <v>-800136</v>
      </c>
      <c r="F29" s="5"/>
      <c r="G29" s="5">
        <v>278500</v>
      </c>
      <c r="H29" s="5"/>
      <c r="I29" s="5">
        <f t="shared" si="1"/>
        <v>-800136</v>
      </c>
    </row>
    <row r="30" spans="1:11" x14ac:dyDescent="0.25">
      <c r="A30" t="s">
        <v>22</v>
      </c>
      <c r="C30" s="5">
        <v>-5400</v>
      </c>
      <c r="D30" s="5"/>
      <c r="E30" s="5"/>
      <c r="F30" s="5"/>
      <c r="G30" s="5"/>
      <c r="H30" s="5"/>
      <c r="I30" s="5">
        <f t="shared" si="1"/>
        <v>-5400</v>
      </c>
    </row>
    <row r="31" spans="1:11" x14ac:dyDescent="0.25">
      <c r="A31" t="s">
        <v>23</v>
      </c>
      <c r="C31" s="5">
        <v>-3600</v>
      </c>
      <c r="D31" s="5"/>
      <c r="E31" s="5"/>
      <c r="F31" s="5"/>
      <c r="G31" s="5"/>
      <c r="H31" s="5"/>
      <c r="I31" s="5">
        <f t="shared" si="1"/>
        <v>-3600</v>
      </c>
    </row>
    <row r="32" spans="1:11" x14ac:dyDescent="0.25">
      <c r="A32" t="s">
        <v>39</v>
      </c>
      <c r="C32" s="5">
        <v>-24000</v>
      </c>
      <c r="D32" s="5"/>
      <c r="E32" s="5"/>
      <c r="F32" s="5"/>
      <c r="G32" s="5"/>
      <c r="H32" s="5"/>
      <c r="I32" s="5">
        <f t="shared" si="1"/>
        <v>-24000</v>
      </c>
    </row>
    <row r="33" spans="1:9" x14ac:dyDescent="0.25">
      <c r="A33" t="s">
        <v>44</v>
      </c>
      <c r="C33" s="5">
        <v>0</v>
      </c>
      <c r="D33" s="5"/>
      <c r="E33" s="5"/>
      <c r="F33" s="5"/>
      <c r="G33" s="5"/>
      <c r="H33" s="5"/>
      <c r="I33" s="5">
        <f t="shared" si="1"/>
        <v>0</v>
      </c>
    </row>
    <row r="34" spans="1:9" x14ac:dyDescent="0.25">
      <c r="A34" t="s">
        <v>24</v>
      </c>
      <c r="C34" s="5">
        <v>-70000</v>
      </c>
      <c r="D34" s="5"/>
      <c r="E34" s="5"/>
      <c r="F34" s="5"/>
      <c r="G34" s="5"/>
      <c r="H34" s="5"/>
      <c r="I34" s="5">
        <f t="shared" si="1"/>
        <v>-70000</v>
      </c>
    </row>
    <row r="35" spans="1:9" x14ac:dyDescent="0.25">
      <c r="A35" t="s">
        <v>25</v>
      </c>
      <c r="C35" s="5">
        <v>-3400</v>
      </c>
      <c r="D35" s="5"/>
      <c r="E35" s="5"/>
      <c r="F35" s="5"/>
      <c r="G35" s="5">
        <v>1700</v>
      </c>
      <c r="H35" s="5"/>
      <c r="I35" s="5">
        <f t="shared" si="1"/>
        <v>-1700</v>
      </c>
    </row>
    <row r="36" spans="1:9" x14ac:dyDescent="0.25">
      <c r="A36" t="s">
        <v>26</v>
      </c>
      <c r="C36" s="5">
        <v>-600</v>
      </c>
      <c r="D36" s="5"/>
      <c r="E36" s="5"/>
      <c r="F36" s="5"/>
      <c r="G36" s="5"/>
      <c r="H36" s="5"/>
      <c r="I36" s="5">
        <f t="shared" si="1"/>
        <v>-600</v>
      </c>
    </row>
    <row r="37" spans="1:9" x14ac:dyDescent="0.25">
      <c r="A37" t="s">
        <v>27</v>
      </c>
      <c r="C37" s="5">
        <v>-19750</v>
      </c>
      <c r="D37" s="5"/>
      <c r="E37" s="5">
        <v>-15750</v>
      </c>
      <c r="F37" s="5"/>
      <c r="G37" s="5"/>
      <c r="H37" s="5"/>
      <c r="I37" s="5">
        <f t="shared" si="1"/>
        <v>-35500</v>
      </c>
    </row>
    <row r="38" spans="1:9" x14ac:dyDescent="0.25">
      <c r="A38" t="s">
        <v>28</v>
      </c>
      <c r="C38" s="5">
        <v>-142000</v>
      </c>
      <c r="D38" s="5"/>
      <c r="E38" s="5"/>
      <c r="F38" s="5"/>
      <c r="G38" s="5"/>
      <c r="H38" s="5"/>
      <c r="I38" s="5">
        <f t="shared" si="1"/>
        <v>-142000</v>
      </c>
    </row>
    <row r="39" spans="1:9" x14ac:dyDescent="0.25">
      <c r="A39" t="s">
        <v>29</v>
      </c>
      <c r="C39" s="5">
        <v>-14500</v>
      </c>
      <c r="D39" s="5"/>
      <c r="E39" s="5"/>
      <c r="F39" s="5"/>
      <c r="G39" s="5"/>
      <c r="H39" s="5"/>
      <c r="I39" s="5">
        <f t="shared" si="1"/>
        <v>-14500</v>
      </c>
    </row>
    <row r="40" spans="1:9" x14ac:dyDescent="0.25">
      <c r="A40" t="s">
        <v>51</v>
      </c>
      <c r="C40" s="6">
        <v>31910</v>
      </c>
      <c r="D40" s="5"/>
      <c r="E40" s="5">
        <v>-31910</v>
      </c>
      <c r="F40" s="5"/>
      <c r="G40" s="5"/>
      <c r="H40" s="5"/>
      <c r="I40" s="6">
        <f t="shared" si="1"/>
        <v>0</v>
      </c>
    </row>
    <row r="41" spans="1:9" x14ac:dyDescent="0.25">
      <c r="A41" s="3" t="s">
        <v>41</v>
      </c>
      <c r="C41" s="7">
        <f>SUM(C18:C40)</f>
        <v>-1783340</v>
      </c>
      <c r="D41" s="5"/>
      <c r="E41" s="5"/>
      <c r="F41" s="5"/>
      <c r="G41" s="5"/>
      <c r="H41" s="5"/>
      <c r="I41" s="7">
        <f>SUM(I18:I40)</f>
        <v>-2369436</v>
      </c>
    </row>
    <row r="42" spans="1:9" x14ac:dyDescent="0.25">
      <c r="A42" s="3"/>
      <c r="C42" s="7"/>
      <c r="D42" s="5"/>
      <c r="E42" s="5"/>
      <c r="F42" s="5"/>
      <c r="G42" s="5"/>
      <c r="H42" s="5"/>
      <c r="I42" s="7"/>
    </row>
    <row r="43" spans="1:9" x14ac:dyDescent="0.25">
      <c r="A43" s="3" t="s">
        <v>42</v>
      </c>
      <c r="C43" s="7">
        <f>+C16+C41</f>
        <v>-19340</v>
      </c>
      <c r="D43" s="5"/>
      <c r="E43" s="5"/>
      <c r="F43" s="5"/>
      <c r="G43" s="5"/>
      <c r="H43" s="5"/>
      <c r="I43" s="7">
        <f>+I16+I41</f>
        <v>-576836</v>
      </c>
    </row>
    <row r="44" spans="1:9" x14ac:dyDescent="0.25">
      <c r="A44" s="3"/>
      <c r="C44" s="7"/>
      <c r="D44" s="5"/>
      <c r="E44" s="5"/>
      <c r="F44" s="5"/>
      <c r="G44" s="5"/>
      <c r="H44" s="5"/>
      <c r="I44" s="7"/>
    </row>
    <row r="45" spans="1:9" x14ac:dyDescent="0.25">
      <c r="A45" s="3" t="s">
        <v>43</v>
      </c>
      <c r="C45" s="7"/>
      <c r="D45" s="5"/>
      <c r="E45" s="5"/>
      <c r="F45" s="5"/>
      <c r="G45" s="5"/>
      <c r="H45" s="5"/>
      <c r="I45" s="7">
        <f>+I43</f>
        <v>-576836</v>
      </c>
    </row>
    <row r="46" spans="1:9" x14ac:dyDescent="0.25">
      <c r="A46" s="3"/>
      <c r="C46" s="7"/>
      <c r="D46" s="5"/>
      <c r="E46" s="5"/>
      <c r="F46" s="5"/>
      <c r="G46" s="5"/>
      <c r="H46" s="5"/>
      <c r="I46" s="7"/>
    </row>
    <row r="47" spans="1:9" x14ac:dyDescent="0.25">
      <c r="A47" t="s">
        <v>40</v>
      </c>
      <c r="C47" s="7">
        <v>-8000</v>
      </c>
      <c r="D47" s="5"/>
      <c r="E47" s="5"/>
      <c r="F47" s="5"/>
      <c r="G47" s="5">
        <v>8000</v>
      </c>
      <c r="H47" s="5"/>
      <c r="I47" s="6">
        <f>+C47+E47+G47</f>
        <v>0</v>
      </c>
    </row>
    <row r="48" spans="1:9" x14ac:dyDescent="0.25">
      <c r="C48" s="7"/>
      <c r="D48" s="5"/>
      <c r="E48" s="5"/>
      <c r="F48" s="5"/>
      <c r="G48" s="5"/>
      <c r="H48" s="5"/>
      <c r="I48" s="7"/>
    </row>
    <row r="49" spans="1:9" x14ac:dyDescent="0.25">
      <c r="A49" s="3" t="s">
        <v>30</v>
      </c>
      <c r="C49" s="7"/>
      <c r="D49" s="5"/>
      <c r="E49" s="5"/>
      <c r="F49" s="5"/>
      <c r="G49" s="5"/>
      <c r="H49" s="5"/>
      <c r="I49" s="7">
        <f>+I45+I47</f>
        <v>-576836</v>
      </c>
    </row>
    <row r="50" spans="1:9" x14ac:dyDescent="0.25">
      <c r="A50" s="3"/>
      <c r="C50" s="7"/>
      <c r="D50" s="5"/>
      <c r="E50" s="5"/>
      <c r="F50" s="5"/>
      <c r="G50" s="5"/>
      <c r="H50" s="5"/>
      <c r="I50" s="7"/>
    </row>
    <row r="51" spans="1:9" x14ac:dyDescent="0.25">
      <c r="A51" s="4" t="s">
        <v>31</v>
      </c>
      <c r="C51" s="6">
        <v>0</v>
      </c>
      <c r="D51" s="5"/>
      <c r="E51" s="5">
        <f>-C11*0.7</f>
        <v>-1959.9999999999998</v>
      </c>
      <c r="F51" s="5"/>
      <c r="G51" s="5"/>
      <c r="H51" s="5"/>
      <c r="I51" s="6">
        <f>+C51+E51+G51</f>
        <v>-1959.9999999999998</v>
      </c>
    </row>
    <row r="52" spans="1:9" x14ac:dyDescent="0.25">
      <c r="C52" s="5"/>
      <c r="D52" s="5"/>
      <c r="E52" s="5"/>
      <c r="F52" s="5"/>
      <c r="G52" s="5"/>
      <c r="H52" s="5"/>
      <c r="I52" s="5"/>
    </row>
    <row r="53" spans="1:9" ht="15.75" thickBot="1" x14ac:dyDescent="0.3">
      <c r="A53" s="3" t="s">
        <v>49</v>
      </c>
      <c r="C53" s="8">
        <f>+C43+C47</f>
        <v>-27340</v>
      </c>
      <c r="D53" s="5"/>
      <c r="E53" s="5"/>
      <c r="F53" s="5"/>
      <c r="G53" s="5"/>
      <c r="H53" s="5"/>
      <c r="I53" s="8">
        <f>+I49+I51</f>
        <v>-578796</v>
      </c>
    </row>
    <row r="54" spans="1:9" ht="15.75" thickTop="1" x14ac:dyDescent="0.25">
      <c r="C54" s="5"/>
      <c r="D54" s="5"/>
      <c r="E54" s="5"/>
      <c r="F54" s="5"/>
      <c r="G54" s="5"/>
      <c r="H54" s="5"/>
      <c r="I54" s="5"/>
    </row>
    <row r="55" spans="1:9" x14ac:dyDescent="0.25">
      <c r="E55" s="5"/>
      <c r="F55" s="5"/>
      <c r="G55" s="5"/>
    </row>
    <row r="56" spans="1:9" x14ac:dyDescent="0.25">
      <c r="E56" s="5"/>
      <c r="F56" s="5"/>
      <c r="G56" s="5"/>
    </row>
    <row r="57" spans="1:9" x14ac:dyDescent="0.25">
      <c r="E57" s="5"/>
      <c r="F57" s="5"/>
      <c r="G57" s="5"/>
    </row>
    <row r="58" spans="1:9" x14ac:dyDescent="0.25">
      <c r="C58" s="11"/>
      <c r="D58" s="12"/>
      <c r="E58" s="13">
        <f>SUM(E8:E50)</f>
        <v>-1001196</v>
      </c>
      <c r="F58" s="13"/>
      <c r="G58" s="14">
        <f>SUM(G7:G56)</f>
        <v>451700</v>
      </c>
    </row>
    <row r="59" spans="1:9" x14ac:dyDescent="0.25">
      <c r="C59" s="15"/>
      <c r="D59" s="16"/>
      <c r="E59" s="16"/>
      <c r="F59" s="16"/>
      <c r="G59" s="17"/>
    </row>
    <row r="60" spans="1:9" x14ac:dyDescent="0.25">
      <c r="C60" s="18" t="s">
        <v>35</v>
      </c>
      <c r="D60" s="19"/>
      <c r="E60" s="19"/>
      <c r="F60" s="19"/>
      <c r="G60" s="20">
        <f>+G58+E58</f>
        <v>-549496</v>
      </c>
    </row>
  </sheetData>
  <mergeCells count="1">
    <mergeCell ref="E4:G4"/>
  </mergeCells>
  <pageMargins left="0.7" right="0.7" top="0.75" bottom="0.75" header="0.3" footer="0.3"/>
  <pageSetup scale="57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Book-Tax Reconciliation</vt:lpstr>
      <vt:lpstr>'Book-Tax Reconciliation'!Print_Area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Troy</dc:creator>
  <cp:lastModifiedBy>Brian C. Spilker</cp:lastModifiedBy>
  <cp:lastPrinted>2015-04-20T22:48:03Z</cp:lastPrinted>
  <dcterms:created xsi:type="dcterms:W3CDTF">2013-07-20T20:46:11Z</dcterms:created>
  <dcterms:modified xsi:type="dcterms:W3CDTF">2015-04-28T03:43:44Z</dcterms:modified>
</cp:coreProperties>
</file>